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8955"/>
  </bookViews>
  <sheets>
    <sheet name="Sheet1" sheetId="1" r:id="rId1"/>
  </sheets>
  <definedNames>
    <definedName name="_xlnm._FilterDatabase" localSheetId="0" hidden="1">Sheet1!$A$1:$B$28</definedName>
  </definedNames>
  <calcPr calcId="145621" concurrentCalc="0"/>
</workbook>
</file>

<file path=xl/calcChain.xml><?xml version="1.0" encoding="utf-8"?>
<calcChain xmlns="http://schemas.openxmlformats.org/spreadsheetml/2006/main">
  <c r="Q16" i="1" l="1"/>
  <c r="Q22" i="1"/>
  <c r="Q10" i="1"/>
  <c r="Q29" i="1"/>
  <c r="Q2" i="1"/>
  <c r="Q17" i="1"/>
  <c r="Q8" i="1"/>
  <c r="Q7" i="1"/>
  <c r="Q25" i="1"/>
  <c r="Q21" i="1"/>
  <c r="Q5" i="1"/>
  <c r="Q4" i="1"/>
  <c r="Q26" i="1"/>
  <c r="Q18" i="1"/>
  <c r="Q9" i="1"/>
  <c r="Q3" i="1"/>
  <c r="Q20" i="1"/>
  <c r="Q13" i="1"/>
  <c r="Q12" i="1"/>
  <c r="Q24" i="1"/>
  <c r="Q6" i="1"/>
  <c r="Q19" i="1"/>
  <c r="Q28" i="1"/>
  <c r="Q23" i="1"/>
  <c r="Q14" i="1"/>
  <c r="Q27" i="1"/>
  <c r="Q15" i="1"/>
  <c r="Q11" i="1"/>
  <c r="R16" i="1"/>
  <c r="R22" i="1"/>
  <c r="R10" i="1"/>
  <c r="R29" i="1"/>
  <c r="R2" i="1"/>
  <c r="R17" i="1"/>
  <c r="R8" i="1"/>
  <c r="R7" i="1"/>
  <c r="R25" i="1"/>
  <c r="R21" i="1"/>
  <c r="R5" i="1"/>
  <c r="R4" i="1"/>
  <c r="R26" i="1"/>
  <c r="R18" i="1"/>
  <c r="R9" i="1"/>
  <c r="R3" i="1"/>
  <c r="R20" i="1"/>
  <c r="R13" i="1"/>
  <c r="R12" i="1"/>
  <c r="R24" i="1"/>
  <c r="R6" i="1"/>
  <c r="R19" i="1"/>
  <c r="R28" i="1"/>
  <c r="R23" i="1"/>
  <c r="R14" i="1"/>
  <c r="R27" i="1"/>
  <c r="R15" i="1"/>
  <c r="R11" i="1"/>
  <c r="T11" i="1"/>
  <c r="T16" i="1"/>
  <c r="T22" i="1"/>
  <c r="T10" i="1"/>
  <c r="T29" i="1"/>
  <c r="T2" i="1"/>
  <c r="T17" i="1"/>
  <c r="T8" i="1"/>
  <c r="T31" i="1"/>
  <c r="T30" i="1"/>
  <c r="V8" i="1"/>
  <c r="S31" i="1"/>
  <c r="S30" i="1"/>
  <c r="V16" i="1"/>
  <c r="V22" i="1"/>
  <c r="V10" i="1"/>
  <c r="V29" i="1"/>
  <c r="V2" i="1"/>
  <c r="V17" i="1"/>
  <c r="V7" i="1"/>
  <c r="V25" i="1"/>
  <c r="V21" i="1"/>
  <c r="V5" i="1"/>
  <c r="V4" i="1"/>
  <c r="V26" i="1"/>
  <c r="V18" i="1"/>
  <c r="V9" i="1"/>
  <c r="V3" i="1"/>
  <c r="V20" i="1"/>
  <c r="V13" i="1"/>
  <c r="V12" i="1"/>
  <c r="V24" i="1"/>
  <c r="V6" i="1"/>
  <c r="V19" i="1"/>
  <c r="V28" i="1"/>
  <c r="V23" i="1"/>
  <c r="V14" i="1"/>
  <c r="V27" i="1"/>
  <c r="V15" i="1"/>
  <c r="V11" i="1"/>
  <c r="V30" i="1"/>
</calcChain>
</file>

<file path=xl/sharedStrings.xml><?xml version="1.0" encoding="utf-8"?>
<sst xmlns="http://schemas.openxmlformats.org/spreadsheetml/2006/main" count="22" uniqueCount="22">
  <si>
    <t>Loch Ness Monster (10)</t>
  </si>
  <si>
    <t>Blue Whale Homework (10)</t>
  </si>
  <si>
    <t>Ocean Trash Paper (5)</t>
  </si>
  <si>
    <t>Trash Log (5)</t>
  </si>
  <si>
    <t>First Class FA (5)</t>
  </si>
  <si>
    <t>Class Evaluation (5)</t>
  </si>
  <si>
    <t>Midterm 2</t>
  </si>
  <si>
    <t>Final</t>
  </si>
  <si>
    <t xml:space="preserve">Midterm 1 </t>
  </si>
  <si>
    <t>Lab Aver.</t>
  </si>
  <si>
    <t>Class Work Av.</t>
  </si>
  <si>
    <t>class average</t>
  </si>
  <si>
    <t>Density Dependence Lab 10/8 Part. Points</t>
  </si>
  <si>
    <t>10/15 lab density dependence</t>
  </si>
  <si>
    <t>Lab 7, 10/29</t>
  </si>
  <si>
    <t>Lab 6, 10/22</t>
  </si>
  <si>
    <t>Lab 8, 11/12 Wolf Paper</t>
  </si>
  <si>
    <t>Lab 9, 11/19 Stella</t>
  </si>
  <si>
    <t>Lab Extra Credit-Endangered Species Paper</t>
  </si>
  <si>
    <t>Class Eval 2, extra credit</t>
  </si>
  <si>
    <t>Lab 11/26 Floristic Relay</t>
  </si>
  <si>
    <t>Student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</si>
</sst>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1" fillId="2" borderId="0" xfId="1" applyFill="1"/>
    <xf numFmtId="0" fontId="1" fillId="0" borderId="0" xfId="1"/>
    <xf numFmtId="0" fontId="0" fillId="3" borderId="0" xfId="0" applyFill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22.5703125" style="1" customWidth="1"/>
    <col min="2" max="2" width="14.5703125" style="5" customWidth="1"/>
    <col min="3" max="3" width="17.85546875" style="4" customWidth="1"/>
    <col min="4" max="4" width="13.85546875" style="4" customWidth="1"/>
    <col min="5" max="5" width="40.28515625" style="4" customWidth="1"/>
    <col min="6" max="15" width="22.85546875" style="4" customWidth="1"/>
    <col min="16" max="16" width="9.140625" style="5" customWidth="1"/>
    <col min="17" max="17" width="9.140625" style="4"/>
  </cols>
  <sheetData>
    <row r="1" spans="1:22" x14ac:dyDescent="0.25">
      <c r="A1" s="1" t="s">
        <v>21</v>
      </c>
      <c r="B1" s="5" t="s">
        <v>4</v>
      </c>
      <c r="C1" s="4" t="s">
        <v>2</v>
      </c>
      <c r="D1" s="4" t="s">
        <v>3</v>
      </c>
      <c r="E1" s="4" t="s">
        <v>0</v>
      </c>
      <c r="F1" s="4" t="s">
        <v>1</v>
      </c>
      <c r="G1" s="4" t="s">
        <v>12</v>
      </c>
      <c r="H1" s="4" t="s">
        <v>13</v>
      </c>
      <c r="I1" s="4" t="s">
        <v>15</v>
      </c>
      <c r="J1" s="4" t="s">
        <v>14</v>
      </c>
      <c r="K1" s="4" t="s">
        <v>16</v>
      </c>
      <c r="L1" s="4" t="s">
        <v>17</v>
      </c>
      <c r="M1" s="4" t="s">
        <v>20</v>
      </c>
      <c r="N1" s="4" t="s">
        <v>18</v>
      </c>
      <c r="O1" s="4" t="s">
        <v>19</v>
      </c>
      <c r="P1" s="5" t="s">
        <v>5</v>
      </c>
      <c r="Q1" s="4" t="s">
        <v>9</v>
      </c>
      <c r="R1" t="s">
        <v>10</v>
      </c>
      <c r="S1" t="s">
        <v>8</v>
      </c>
      <c r="T1" t="s">
        <v>6</v>
      </c>
      <c r="U1" t="s">
        <v>7</v>
      </c>
      <c r="V1" t="s">
        <v>11</v>
      </c>
    </row>
    <row r="2" spans="1:22" x14ac:dyDescent="0.25">
      <c r="A2" s="2">
        <v>67</v>
      </c>
      <c r="B2" s="5">
        <v>5</v>
      </c>
      <c r="C2" s="4">
        <v>5</v>
      </c>
      <c r="D2" s="4">
        <v>5</v>
      </c>
      <c r="E2" s="4">
        <v>19.8</v>
      </c>
      <c r="F2" s="4">
        <v>10</v>
      </c>
      <c r="G2" s="4">
        <v>5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0</v>
      </c>
      <c r="P2" s="5">
        <v>5</v>
      </c>
      <c r="Q2" s="4">
        <f>(SUM(C2:N2)/85)*100</f>
        <v>111.52941176470588</v>
      </c>
      <c r="R2">
        <f>(SUM(P2,B2, O2)/10)*100</f>
        <v>100</v>
      </c>
      <c r="S2">
        <v>93</v>
      </c>
      <c r="T2">
        <f>2700/32</f>
        <v>84.375</v>
      </c>
      <c r="V2">
        <f>(0.4*Q2)+(0.15*R2)+(0.15*S2)+(U2*0.15)+(0.15*T2)</f>
        <v>86.218014705882354</v>
      </c>
    </row>
    <row r="3" spans="1:22" x14ac:dyDescent="0.25">
      <c r="A3" s="2">
        <v>803</v>
      </c>
      <c r="B3" s="5">
        <v>5</v>
      </c>
      <c r="C3" s="4">
        <v>5</v>
      </c>
      <c r="D3" s="4">
        <v>5</v>
      </c>
      <c r="E3" s="4">
        <v>9.8000000000000007</v>
      </c>
      <c r="F3" s="4">
        <v>10</v>
      </c>
      <c r="G3" s="4">
        <v>5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P3" s="5">
        <v>5</v>
      </c>
      <c r="Q3" s="4">
        <f>(SUM(C3:N3)/85)*100</f>
        <v>111.52941176470588</v>
      </c>
      <c r="R3">
        <f>(SUM(P3,B3, O3)/10)*100</f>
        <v>100</v>
      </c>
      <c r="S3">
        <v>93</v>
      </c>
      <c r="T3">
        <v>84.4</v>
      </c>
      <c r="V3">
        <f>(0.4*Q3)+(0.15*R3)+(0.15*S3)+(U3*0.15)+(0.15*T3)</f>
        <v>86.22176470588235</v>
      </c>
    </row>
    <row r="4" spans="1:22" x14ac:dyDescent="0.25">
      <c r="A4" s="2">
        <v>805</v>
      </c>
      <c r="B4" s="5">
        <v>5</v>
      </c>
      <c r="C4" s="4">
        <v>5</v>
      </c>
      <c r="D4" s="4">
        <v>5</v>
      </c>
      <c r="E4" s="4">
        <v>9.8000000000000007</v>
      </c>
      <c r="F4" s="4">
        <v>10</v>
      </c>
      <c r="G4" s="4">
        <v>5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v>5</v>
      </c>
      <c r="P4" s="5">
        <v>0</v>
      </c>
      <c r="Q4" s="4">
        <f>(SUM(C4:N4)/85)*100</f>
        <v>123.29411764705883</v>
      </c>
      <c r="R4">
        <f>(SUM(P4,B4, O4)/10)*100</f>
        <v>100</v>
      </c>
      <c r="S4">
        <v>100</v>
      </c>
      <c r="T4">
        <v>97</v>
      </c>
      <c r="V4">
        <f>(0.4*Q4)+(0.15*R4)+(0.15*S4)+(U4*0.15)+(0.15*T4)</f>
        <v>93.867647058823522</v>
      </c>
    </row>
    <row r="5" spans="1:22" x14ac:dyDescent="0.25">
      <c r="A5" s="2">
        <v>1420</v>
      </c>
      <c r="B5" s="5">
        <v>5</v>
      </c>
      <c r="C5" s="4">
        <v>5</v>
      </c>
      <c r="D5" s="4">
        <v>5</v>
      </c>
      <c r="E5" s="4">
        <v>10</v>
      </c>
      <c r="F5" s="4">
        <v>10</v>
      </c>
      <c r="G5" s="4">
        <v>5</v>
      </c>
      <c r="H5" s="4">
        <v>10</v>
      </c>
      <c r="I5" s="4">
        <v>10</v>
      </c>
      <c r="J5" s="4">
        <v>10</v>
      </c>
      <c r="K5" s="4">
        <v>10</v>
      </c>
      <c r="M5" s="4">
        <v>10</v>
      </c>
      <c r="P5" s="5">
        <v>5</v>
      </c>
      <c r="Q5" s="4">
        <f>(SUM(C5:N5)/85)*100</f>
        <v>100</v>
      </c>
      <c r="R5">
        <f>(SUM(P5,B5, O5)/10)*100</f>
        <v>100</v>
      </c>
      <c r="S5">
        <v>98</v>
      </c>
      <c r="T5">
        <v>95.3</v>
      </c>
      <c r="V5">
        <f>(0.4*Q5)+(0.15*R5)+(0.15*S5)+(U5*0.15)+(0.15*T5)</f>
        <v>83.995000000000005</v>
      </c>
    </row>
    <row r="6" spans="1:22" x14ac:dyDescent="0.25">
      <c r="A6" s="2">
        <v>1558</v>
      </c>
      <c r="B6" s="5">
        <v>5</v>
      </c>
      <c r="C6" s="4">
        <v>5</v>
      </c>
      <c r="D6" s="4">
        <v>5</v>
      </c>
      <c r="E6" s="4">
        <v>5.4</v>
      </c>
      <c r="F6" s="4">
        <v>10</v>
      </c>
      <c r="G6" s="4">
        <v>5</v>
      </c>
      <c r="H6" s="4">
        <v>10</v>
      </c>
      <c r="I6" s="4">
        <v>10</v>
      </c>
      <c r="J6" s="4">
        <v>10</v>
      </c>
      <c r="K6" s="4">
        <v>10</v>
      </c>
      <c r="M6" s="4">
        <v>0</v>
      </c>
      <c r="P6" s="5">
        <v>5</v>
      </c>
      <c r="Q6" s="4">
        <f>(SUM(C6:N6)/85)*100</f>
        <v>82.823529411764724</v>
      </c>
      <c r="R6">
        <f>(SUM(P6,B6, O6)/10)*100</f>
        <v>100</v>
      </c>
      <c r="S6">
        <v>88.5</v>
      </c>
      <c r="T6">
        <v>78</v>
      </c>
      <c r="V6">
        <f>(0.4*Q6)+(0.15*R6)+(0.15*S6)+(U6*0.15)+(0.15*T6)</f>
        <v>73.104411764705887</v>
      </c>
    </row>
    <row r="7" spans="1:22" x14ac:dyDescent="0.25">
      <c r="A7" s="2">
        <v>1760</v>
      </c>
      <c r="B7" s="5">
        <v>5</v>
      </c>
      <c r="C7" s="4">
        <v>5</v>
      </c>
      <c r="D7" s="4">
        <v>5</v>
      </c>
      <c r="E7" s="4">
        <v>9.1999999999999993</v>
      </c>
      <c r="F7" s="4">
        <v>10</v>
      </c>
      <c r="G7" s="4">
        <v>5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P7" s="5">
        <v>5</v>
      </c>
      <c r="Q7" s="4">
        <f>(SUM(C7:N7)/85)*100</f>
        <v>110.8235294117647</v>
      </c>
      <c r="R7">
        <f>(SUM(P7,B7, O7)/10)*100</f>
        <v>100</v>
      </c>
      <c r="S7">
        <v>86</v>
      </c>
      <c r="T7">
        <v>100</v>
      </c>
      <c r="V7">
        <f>(0.4*Q7)+(0.15*R7)+(0.15*S7)+(U7*0.15)+(0.15*T7)</f>
        <v>87.229411764705887</v>
      </c>
    </row>
    <row r="8" spans="1:22" x14ac:dyDescent="0.25">
      <c r="A8" s="2">
        <v>2600</v>
      </c>
      <c r="B8" s="5">
        <v>5</v>
      </c>
      <c r="C8" s="4">
        <v>5</v>
      </c>
      <c r="D8" s="4">
        <v>5</v>
      </c>
      <c r="E8" s="4">
        <v>10</v>
      </c>
      <c r="F8" s="4">
        <v>10</v>
      </c>
      <c r="G8" s="4">
        <v>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0</v>
      </c>
      <c r="O8" s="4">
        <v>5</v>
      </c>
      <c r="P8" s="5">
        <v>5</v>
      </c>
      <c r="Q8" s="4">
        <f>(SUM(C8:N8)/85)*100</f>
        <v>94.117647058823522</v>
      </c>
      <c r="R8">
        <f>(SUM(P8,B8, O8)/10)*100</f>
        <v>150</v>
      </c>
      <c r="S8">
        <v>98</v>
      </c>
      <c r="T8">
        <f>2900/32</f>
        <v>90.625</v>
      </c>
      <c r="V8">
        <f>(0.4*Q8)+(0.15*R8)+(0.15*S8)+(U8*0.15)+(0.15*T8)</f>
        <v>88.440808823529409</v>
      </c>
    </row>
    <row r="9" spans="1:22" x14ac:dyDescent="0.25">
      <c r="A9" s="2">
        <v>3042</v>
      </c>
      <c r="B9" s="5">
        <v>5</v>
      </c>
      <c r="C9" s="4">
        <v>5</v>
      </c>
      <c r="D9" s="4">
        <v>5</v>
      </c>
      <c r="E9" s="4">
        <v>10</v>
      </c>
      <c r="F9" s="4">
        <v>10</v>
      </c>
      <c r="G9" s="4">
        <v>5</v>
      </c>
      <c r="H9" s="4">
        <v>10</v>
      </c>
      <c r="I9" s="4">
        <v>10</v>
      </c>
      <c r="J9" s="4">
        <v>10</v>
      </c>
      <c r="K9" s="4">
        <v>10</v>
      </c>
      <c r="M9" s="4">
        <v>0</v>
      </c>
      <c r="P9" s="5">
        <v>5</v>
      </c>
      <c r="Q9" s="4">
        <f>(SUM(C9:N9)/85)*100</f>
        <v>88.235294117647058</v>
      </c>
      <c r="R9">
        <f>(SUM(P9,B9, O9)/10)*100</f>
        <v>100</v>
      </c>
      <c r="S9">
        <v>88.5</v>
      </c>
      <c r="T9">
        <v>81</v>
      </c>
      <c r="V9">
        <f>(0.4*Q9)+(0.15*R9)+(0.15*S9)+(U9*0.15)+(0.15*T9)</f>
        <v>75.719117647058823</v>
      </c>
    </row>
    <row r="10" spans="1:22" x14ac:dyDescent="0.25">
      <c r="A10" s="2">
        <v>3174</v>
      </c>
      <c r="B10" s="5">
        <v>5</v>
      </c>
      <c r="C10" s="4">
        <v>5</v>
      </c>
      <c r="D10" s="4">
        <v>5</v>
      </c>
      <c r="E10" s="4">
        <v>9.4</v>
      </c>
      <c r="F10" s="4">
        <v>10</v>
      </c>
      <c r="G10" s="4">
        <v>5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4">
        <v>5</v>
      </c>
      <c r="P10" s="5">
        <v>0</v>
      </c>
      <c r="Q10" s="4">
        <f>(SUM(C10:N10)/85)*100</f>
        <v>122.82352941176471</v>
      </c>
      <c r="R10">
        <f>(SUM(P10,B10, O10)/10)*100</f>
        <v>100</v>
      </c>
      <c r="S10">
        <v>85</v>
      </c>
      <c r="T10">
        <f>2300/32</f>
        <v>71.875</v>
      </c>
      <c r="V10">
        <f>(0.4*Q10)+(0.15*R10)+(0.15*S10)+(U10*0.15)+(0.15*T10)</f>
        <v>87.660661764705878</v>
      </c>
    </row>
    <row r="11" spans="1:22" x14ac:dyDescent="0.25">
      <c r="A11" s="2">
        <v>3882</v>
      </c>
      <c r="B11" s="5">
        <v>5</v>
      </c>
      <c r="C11" s="4">
        <v>5</v>
      </c>
      <c r="D11" s="4">
        <v>5</v>
      </c>
      <c r="E11" s="4">
        <v>10</v>
      </c>
      <c r="F11" s="4">
        <v>10</v>
      </c>
      <c r="G11" s="4">
        <v>5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0</v>
      </c>
      <c r="O11" s="4">
        <v>5</v>
      </c>
      <c r="P11" s="5">
        <v>5</v>
      </c>
      <c r="Q11" s="4">
        <f>(SUM(C11:N11)/85)*100</f>
        <v>100</v>
      </c>
      <c r="R11">
        <f>(SUM(P11,B11, O11)/10)*100</f>
        <v>150</v>
      </c>
      <c r="S11">
        <v>100</v>
      </c>
      <c r="T11">
        <f>2750/32</f>
        <v>85.9375</v>
      </c>
      <c r="V11">
        <f>(0.4*Q11)+(0.15*R11)+(0.15*S11)+(U11*0.15)+(0.15*T11)</f>
        <v>90.390625</v>
      </c>
    </row>
    <row r="12" spans="1:22" x14ac:dyDescent="0.25">
      <c r="A12" s="2">
        <v>4115</v>
      </c>
      <c r="B12" s="5">
        <v>5</v>
      </c>
      <c r="C12" s="4">
        <v>5</v>
      </c>
      <c r="D12" s="4">
        <v>5</v>
      </c>
      <c r="E12" s="4">
        <v>9.1999999999999993</v>
      </c>
      <c r="F12" s="4">
        <v>8</v>
      </c>
      <c r="G12" s="4">
        <v>0</v>
      </c>
      <c r="H12" s="4">
        <v>10</v>
      </c>
      <c r="I12" s="4">
        <v>10</v>
      </c>
      <c r="J12" s="4">
        <v>0</v>
      </c>
      <c r="K12" s="4">
        <v>0</v>
      </c>
      <c r="M12" s="4">
        <v>0</v>
      </c>
      <c r="P12" s="5">
        <v>0</v>
      </c>
      <c r="Q12" s="4">
        <f>(SUM(C12:N12)/85)*100</f>
        <v>55.529411764705884</v>
      </c>
      <c r="R12">
        <f>(SUM(P12,B12, O12)/10)*100</f>
        <v>50</v>
      </c>
      <c r="S12">
        <v>91</v>
      </c>
      <c r="T12">
        <v>97</v>
      </c>
      <c r="V12">
        <f>(0.4*Q12)+(0.15*R12)+(0.15*S12)+(U12*0.15)+(0.15*T12)</f>
        <v>57.911764705882355</v>
      </c>
    </row>
    <row r="13" spans="1:22" x14ac:dyDescent="0.25">
      <c r="A13" s="2">
        <v>4121</v>
      </c>
      <c r="B13" s="5">
        <v>5</v>
      </c>
      <c r="C13" s="4">
        <v>5</v>
      </c>
      <c r="D13" s="4">
        <v>5</v>
      </c>
      <c r="E13" s="4">
        <v>10</v>
      </c>
      <c r="F13" s="4">
        <v>10</v>
      </c>
      <c r="G13" s="4">
        <v>5</v>
      </c>
      <c r="H13" s="4">
        <v>10</v>
      </c>
      <c r="I13" s="4">
        <v>10</v>
      </c>
      <c r="J13" s="4">
        <v>10</v>
      </c>
      <c r="K13" s="4">
        <v>10</v>
      </c>
      <c r="M13" s="4">
        <v>0</v>
      </c>
      <c r="P13" s="5">
        <v>0</v>
      </c>
      <c r="Q13" s="4">
        <f>(SUM(C13:N13)/85)*100</f>
        <v>88.235294117647058</v>
      </c>
      <c r="R13">
        <f>(SUM(P13,B13, O13)/10)*100</f>
        <v>50</v>
      </c>
      <c r="S13">
        <v>91</v>
      </c>
      <c r="T13">
        <v>100</v>
      </c>
      <c r="V13">
        <f>(0.4*Q13)+(0.15*R13)+(0.15*S13)+(U13*0.15)+(0.15*T13)</f>
        <v>71.444117647058818</v>
      </c>
    </row>
    <row r="14" spans="1:22" x14ac:dyDescent="0.25">
      <c r="A14" s="2">
        <v>4935</v>
      </c>
      <c r="B14" s="5">
        <v>5</v>
      </c>
      <c r="C14" s="4">
        <v>5</v>
      </c>
      <c r="D14" s="4">
        <v>5</v>
      </c>
      <c r="E14" s="4">
        <v>8.8000000000000007</v>
      </c>
      <c r="F14" s="4">
        <v>9.5</v>
      </c>
      <c r="G14" s="4">
        <v>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P14" s="5">
        <v>5</v>
      </c>
      <c r="Q14" s="4">
        <f>(SUM(C14:N14)/85)*100</f>
        <v>103.88235294117646</v>
      </c>
      <c r="R14">
        <f>(SUM(P14,B14, O14)/10)*100</f>
        <v>100</v>
      </c>
      <c r="S14">
        <v>74.5</v>
      </c>
      <c r="T14">
        <v>84.4</v>
      </c>
      <c r="V14">
        <f>(0.4*Q14)+(0.15*R14)+(0.15*S14)+(U14*0.15)+(0.15*T14)</f>
        <v>80.387941176470591</v>
      </c>
    </row>
    <row r="15" spans="1:22" x14ac:dyDescent="0.25">
      <c r="A15" s="2">
        <v>5151</v>
      </c>
      <c r="B15" s="5">
        <v>5</v>
      </c>
      <c r="C15" s="4">
        <v>5</v>
      </c>
      <c r="D15" s="4">
        <v>5</v>
      </c>
      <c r="E15" s="4">
        <v>9.4</v>
      </c>
      <c r="F15" s="4">
        <v>10</v>
      </c>
      <c r="G15" s="4">
        <v>5</v>
      </c>
      <c r="H15" s="4">
        <v>10</v>
      </c>
      <c r="I15" s="4">
        <v>10</v>
      </c>
      <c r="J15" s="4">
        <v>10</v>
      </c>
      <c r="K15" s="4">
        <v>10</v>
      </c>
      <c r="M15" s="4">
        <v>10</v>
      </c>
      <c r="P15" s="5">
        <v>5</v>
      </c>
      <c r="Q15" s="4">
        <f>(SUM(C15:N15)/85)*100</f>
        <v>99.294117647058826</v>
      </c>
      <c r="R15">
        <f>(SUM(P15,B15, O15)/10)*100</f>
        <v>100</v>
      </c>
      <c r="S15">
        <v>93</v>
      </c>
      <c r="T15">
        <v>97</v>
      </c>
      <c r="V15">
        <f>(0.4*Q15)+(0.15*R15)+(0.15*S15)+(U15*0.15)+(0.15*T15)</f>
        <v>83.21764705882353</v>
      </c>
    </row>
    <row r="16" spans="1:22" x14ac:dyDescent="0.25">
      <c r="A16" s="2">
        <v>6347</v>
      </c>
      <c r="B16" s="5">
        <v>5</v>
      </c>
      <c r="C16" s="4">
        <v>5</v>
      </c>
      <c r="D16" s="4">
        <v>5</v>
      </c>
      <c r="E16" s="4">
        <v>10</v>
      </c>
      <c r="F16" s="4">
        <v>10</v>
      </c>
      <c r="G16" s="4">
        <v>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10</v>
      </c>
      <c r="O16" s="4">
        <v>5</v>
      </c>
      <c r="P16" s="5">
        <v>5</v>
      </c>
      <c r="Q16" s="4">
        <f>(SUM(C16:N16)/85)*100</f>
        <v>105.88235294117648</v>
      </c>
      <c r="R16">
        <f>(SUM(P16,B16, O16)/10)*100</f>
        <v>150</v>
      </c>
      <c r="S16">
        <v>93</v>
      </c>
      <c r="T16">
        <f>3100/32</f>
        <v>96.875</v>
      </c>
      <c r="V16">
        <f>(0.4*Q16)+(0.15*R16)+(0.15*S16)+(U16*0.15)+(0.15*T16)</f>
        <v>93.334191176470597</v>
      </c>
    </row>
    <row r="17" spans="1:22" x14ac:dyDescent="0.25">
      <c r="A17" s="2">
        <v>6646</v>
      </c>
      <c r="B17" s="5">
        <v>5</v>
      </c>
      <c r="C17" s="4">
        <v>5</v>
      </c>
      <c r="D17" s="4">
        <v>5</v>
      </c>
      <c r="E17" s="4">
        <v>9.1999999999999993</v>
      </c>
      <c r="F17" s="4">
        <v>10</v>
      </c>
      <c r="G17" s="4">
        <v>5</v>
      </c>
      <c r="H17" s="4">
        <v>0</v>
      </c>
      <c r="I17" s="4">
        <v>10</v>
      </c>
      <c r="J17" s="4">
        <v>0</v>
      </c>
      <c r="K17" s="4">
        <v>10</v>
      </c>
      <c r="M17" s="4">
        <v>0</v>
      </c>
      <c r="P17" s="5">
        <v>0</v>
      </c>
      <c r="Q17" s="4">
        <f>(SUM(C17:N17)/85)*100</f>
        <v>63.764705882352942</v>
      </c>
      <c r="R17">
        <f>(SUM(P17,B17, O17)/10)*100</f>
        <v>50</v>
      </c>
      <c r="S17">
        <v>98</v>
      </c>
      <c r="T17">
        <f>2800/32</f>
        <v>87.5</v>
      </c>
      <c r="V17">
        <f>(0.4*Q17)+(0.15*R17)+(0.15*S17)+(U17*0.15)+(0.15*T17)</f>
        <v>60.830882352941174</v>
      </c>
    </row>
    <row r="18" spans="1:22" x14ac:dyDescent="0.25">
      <c r="A18" s="2">
        <v>6789</v>
      </c>
      <c r="B18" s="5">
        <v>5</v>
      </c>
      <c r="C18" s="4">
        <v>5</v>
      </c>
      <c r="D18" s="4">
        <v>5</v>
      </c>
      <c r="E18" s="4">
        <v>0</v>
      </c>
      <c r="F18" s="4">
        <v>0</v>
      </c>
      <c r="G18" s="4">
        <v>0</v>
      </c>
      <c r="H18" s="4">
        <v>10</v>
      </c>
      <c r="I18" s="4">
        <v>10</v>
      </c>
      <c r="J18" s="4">
        <v>10</v>
      </c>
      <c r="K18" s="4">
        <v>10</v>
      </c>
      <c r="M18" s="4">
        <v>10</v>
      </c>
      <c r="P18" s="5">
        <v>0</v>
      </c>
      <c r="Q18" s="4">
        <f>(SUM(C18:N18)/85)*100</f>
        <v>70.588235294117652</v>
      </c>
      <c r="R18">
        <f>(SUM(P18,B18, O18)/10)*100</f>
        <v>50</v>
      </c>
      <c r="S18">
        <v>50</v>
      </c>
      <c r="T18">
        <v>78</v>
      </c>
      <c r="V18">
        <f>(0.4*Q18)+(0.15*R18)+(0.15*S18)+(U18*0.15)+(0.15*T18)</f>
        <v>54.935294117647061</v>
      </c>
    </row>
    <row r="19" spans="1:22" x14ac:dyDescent="0.25">
      <c r="A19" s="2">
        <v>7056</v>
      </c>
      <c r="B19" s="5">
        <v>5</v>
      </c>
      <c r="C19" s="4">
        <v>5</v>
      </c>
      <c r="D19" s="4">
        <v>5</v>
      </c>
      <c r="E19" s="4">
        <v>7.2</v>
      </c>
      <c r="F19" s="4">
        <v>10</v>
      </c>
      <c r="G19" s="4">
        <v>0</v>
      </c>
      <c r="H19" s="4">
        <v>10</v>
      </c>
      <c r="I19" s="4">
        <v>10</v>
      </c>
      <c r="J19" s="4">
        <v>10</v>
      </c>
      <c r="K19" s="4">
        <v>10</v>
      </c>
      <c r="M19" s="4">
        <v>0</v>
      </c>
      <c r="P19" s="5">
        <v>5</v>
      </c>
      <c r="Q19" s="4">
        <f>(SUM(C19:N19)/85)*100</f>
        <v>79.058823529411768</v>
      </c>
      <c r="R19">
        <f>(SUM(P19,B19, O19)/10)*100</f>
        <v>100</v>
      </c>
      <c r="S19">
        <v>98</v>
      </c>
      <c r="T19">
        <v>91</v>
      </c>
      <c r="V19">
        <f>(0.4*Q19)+(0.15*R19)+(0.15*S19)+(U19*0.15)+(0.15*T19)</f>
        <v>74.973529411764716</v>
      </c>
    </row>
    <row r="20" spans="1:22" x14ac:dyDescent="0.25">
      <c r="A20" s="2">
        <v>7286</v>
      </c>
      <c r="B20" s="5">
        <v>5</v>
      </c>
      <c r="C20" s="4">
        <v>5</v>
      </c>
      <c r="D20" s="4">
        <v>5</v>
      </c>
      <c r="E20" s="4">
        <v>9.6</v>
      </c>
      <c r="F20" s="4">
        <v>10</v>
      </c>
      <c r="G20" s="4">
        <v>5</v>
      </c>
      <c r="H20" s="4">
        <v>10</v>
      </c>
      <c r="I20" s="4">
        <v>10</v>
      </c>
      <c r="J20" s="4">
        <v>10</v>
      </c>
      <c r="K20" s="4">
        <v>10</v>
      </c>
      <c r="M20" s="4">
        <v>10</v>
      </c>
      <c r="P20" s="5">
        <v>5</v>
      </c>
      <c r="Q20" s="4">
        <f>(SUM(C20:N20)/85)*100</f>
        <v>99.529411764705884</v>
      </c>
      <c r="R20">
        <f>(SUM(P20,B20, O20)/10)*100</f>
        <v>100</v>
      </c>
      <c r="S20">
        <v>100</v>
      </c>
      <c r="T20">
        <v>100</v>
      </c>
      <c r="V20">
        <f>(0.4*Q20)+(0.15*R20)+(0.15*S20)+(U20*0.15)+(0.15*T20)</f>
        <v>84.811764705882354</v>
      </c>
    </row>
    <row r="21" spans="1:22" x14ac:dyDescent="0.25">
      <c r="A21" s="2">
        <v>7719</v>
      </c>
      <c r="B21" s="5">
        <v>5</v>
      </c>
      <c r="C21" s="4">
        <v>5</v>
      </c>
      <c r="D21" s="4">
        <v>5</v>
      </c>
      <c r="E21" s="4">
        <v>10</v>
      </c>
      <c r="F21" s="4">
        <v>10</v>
      </c>
      <c r="G21" s="4">
        <v>0</v>
      </c>
      <c r="H21" s="4">
        <v>0</v>
      </c>
      <c r="I21" s="4">
        <v>10</v>
      </c>
      <c r="J21" s="4">
        <v>0</v>
      </c>
      <c r="K21" s="4">
        <v>0</v>
      </c>
      <c r="M21" s="4">
        <v>0</v>
      </c>
      <c r="P21" s="5">
        <v>0</v>
      </c>
      <c r="Q21" s="4">
        <f>(SUM(C21:N21)/85)*100</f>
        <v>47.058823529411761</v>
      </c>
      <c r="R21">
        <f>(SUM(P21,B21, O21)/10)*100</f>
        <v>50</v>
      </c>
      <c r="S21">
        <v>81.5</v>
      </c>
      <c r="T21">
        <v>62.5</v>
      </c>
      <c r="V21">
        <f>(0.4*Q21)+(0.15*R21)+(0.15*S21)+(U21*0.15)+(0.15*T21)</f>
        <v>47.923529411764704</v>
      </c>
    </row>
    <row r="22" spans="1:22" x14ac:dyDescent="0.25">
      <c r="A22" s="3">
        <v>8172</v>
      </c>
      <c r="B22" s="5">
        <v>0</v>
      </c>
      <c r="C22" s="4">
        <v>5</v>
      </c>
      <c r="D22" s="4">
        <v>5</v>
      </c>
      <c r="E22" s="4">
        <v>9.8000000000000007</v>
      </c>
      <c r="F22" s="4">
        <v>10</v>
      </c>
      <c r="G22" s="4">
        <v>5</v>
      </c>
      <c r="H22" s="4">
        <v>10</v>
      </c>
      <c r="I22" s="4">
        <v>10</v>
      </c>
      <c r="J22" s="4">
        <v>10</v>
      </c>
      <c r="K22" s="4">
        <v>10</v>
      </c>
      <c r="M22" s="4">
        <v>10</v>
      </c>
      <c r="P22" s="5">
        <v>5</v>
      </c>
      <c r="Q22" s="4">
        <f>(SUM(C22:N22)/85)*100</f>
        <v>99.764705882352928</v>
      </c>
      <c r="R22">
        <f>(SUM(P22,B22, O22)/10)*100</f>
        <v>50</v>
      </c>
      <c r="S22">
        <v>88.4</v>
      </c>
      <c r="T22">
        <f>3000/32</f>
        <v>93.75</v>
      </c>
      <c r="V22">
        <f>(0.4*Q22)+(0.15*R22)+(0.15*S22)+(U22*0.15)+(0.15*T22)</f>
        <v>74.728382352941168</v>
      </c>
    </row>
    <row r="23" spans="1:22" x14ac:dyDescent="0.25">
      <c r="A23" s="2">
        <v>8394</v>
      </c>
      <c r="B23" s="5">
        <v>5</v>
      </c>
      <c r="C23" s="4">
        <v>5</v>
      </c>
      <c r="D23" s="4">
        <v>5</v>
      </c>
      <c r="E23" s="4">
        <v>9.8000000000000007</v>
      </c>
      <c r="F23" s="4">
        <v>10</v>
      </c>
      <c r="G23" s="4">
        <v>5</v>
      </c>
      <c r="H23" s="4">
        <v>10</v>
      </c>
      <c r="I23" s="4">
        <v>10</v>
      </c>
      <c r="J23" s="4">
        <v>10</v>
      </c>
      <c r="K23" s="4">
        <v>10</v>
      </c>
      <c r="M23" s="4">
        <v>10</v>
      </c>
      <c r="P23" s="5">
        <v>5</v>
      </c>
      <c r="Q23" s="4">
        <f>(SUM(C23:N23)/85)*100</f>
        <v>99.764705882352928</v>
      </c>
      <c r="R23">
        <f>(SUM(P23,B23, O23)/10)*100</f>
        <v>100</v>
      </c>
      <c r="S23">
        <v>100</v>
      </c>
      <c r="T23">
        <v>94</v>
      </c>
      <c r="V23">
        <f>(0.4*Q23)+(0.15*R23)+(0.15*S23)+(U23*0.15)+(0.15*T23)</f>
        <v>84.005882352941171</v>
      </c>
    </row>
    <row r="24" spans="1:22" x14ac:dyDescent="0.25">
      <c r="A24" s="2">
        <v>8595</v>
      </c>
      <c r="B24" s="5">
        <v>5</v>
      </c>
      <c r="C24" s="4">
        <v>5</v>
      </c>
      <c r="D24" s="4">
        <v>5</v>
      </c>
      <c r="E24" s="4">
        <v>9.4</v>
      </c>
      <c r="F24" s="4">
        <v>10</v>
      </c>
      <c r="G24" s="4">
        <v>0</v>
      </c>
      <c r="H24" s="4">
        <v>10</v>
      </c>
      <c r="I24" s="4">
        <v>10</v>
      </c>
      <c r="J24" s="4">
        <v>10</v>
      </c>
      <c r="K24" s="4">
        <v>0</v>
      </c>
      <c r="M24" s="4">
        <v>10</v>
      </c>
      <c r="P24" s="5">
        <v>5</v>
      </c>
      <c r="Q24" s="4">
        <f>(SUM(C24:N24)/85)*100</f>
        <v>81.64705882352942</v>
      </c>
      <c r="R24">
        <f>(SUM(P24,B24, O24)/10)*100</f>
        <v>100</v>
      </c>
      <c r="S24">
        <v>95</v>
      </c>
      <c r="T24">
        <v>72</v>
      </c>
      <c r="V24">
        <f>(0.4*Q24)+(0.15*R24)+(0.15*S24)+(U24*0.15)+(0.15*T24)</f>
        <v>72.708823529411774</v>
      </c>
    </row>
    <row r="25" spans="1:22" x14ac:dyDescent="0.25">
      <c r="A25" s="2">
        <v>9335</v>
      </c>
      <c r="B25" s="5">
        <v>5</v>
      </c>
      <c r="C25" s="4">
        <v>5</v>
      </c>
      <c r="D25" s="4">
        <v>5</v>
      </c>
      <c r="E25" s="4">
        <v>9.8000000000000007</v>
      </c>
      <c r="F25" s="4">
        <v>9</v>
      </c>
      <c r="G25" s="4">
        <v>0</v>
      </c>
      <c r="H25" s="4">
        <v>10</v>
      </c>
      <c r="I25" s="4">
        <v>10</v>
      </c>
      <c r="J25" s="4">
        <v>10</v>
      </c>
      <c r="K25" s="4">
        <v>10</v>
      </c>
      <c r="M25" s="4">
        <v>10</v>
      </c>
      <c r="P25" s="5">
        <v>5</v>
      </c>
      <c r="Q25" s="4">
        <f>(SUM(C25:N25)/85)*100</f>
        <v>92.705882352941174</v>
      </c>
      <c r="R25">
        <f>(SUM(P25,B25, O25)/10)*100</f>
        <v>100</v>
      </c>
      <c r="S25">
        <v>93</v>
      </c>
      <c r="T25">
        <v>87.5</v>
      </c>
      <c r="V25">
        <f>(0.4*Q25)+(0.15*R25)+(0.15*S25)+(U25*0.15)+(0.15*T25)</f>
        <v>79.15735294117647</v>
      </c>
    </row>
    <row r="26" spans="1:22" x14ac:dyDescent="0.25">
      <c r="A26" s="2">
        <v>9352</v>
      </c>
      <c r="B26" s="5">
        <v>5</v>
      </c>
      <c r="C26" s="4">
        <v>5</v>
      </c>
      <c r="D26" s="4">
        <v>5</v>
      </c>
      <c r="E26" s="4">
        <v>10</v>
      </c>
      <c r="F26" s="4">
        <v>10</v>
      </c>
      <c r="G26" s="4">
        <v>0</v>
      </c>
      <c r="H26" s="4">
        <v>10</v>
      </c>
      <c r="I26" s="4">
        <v>10</v>
      </c>
      <c r="J26" s="4">
        <v>10</v>
      </c>
      <c r="K26" s="4">
        <v>10</v>
      </c>
      <c r="M26" s="4">
        <v>10</v>
      </c>
      <c r="P26" s="5">
        <v>5</v>
      </c>
      <c r="Q26" s="4">
        <f>(SUM(C26:N26)/85)*100</f>
        <v>94.117647058823522</v>
      </c>
      <c r="R26">
        <f>(SUM(P26,B26, O26)/10)*100</f>
        <v>100</v>
      </c>
      <c r="S26">
        <v>79</v>
      </c>
      <c r="T26">
        <v>78</v>
      </c>
      <c r="V26">
        <f>(0.4*Q26)+(0.15*R26)+(0.15*S26)+(U26*0.15)+(0.15*T26)</f>
        <v>76.197058823529417</v>
      </c>
    </row>
    <row r="27" spans="1:22" x14ac:dyDescent="0.25">
      <c r="A27" s="2">
        <v>9714</v>
      </c>
      <c r="B27" s="5">
        <v>5</v>
      </c>
      <c r="C27" s="4">
        <v>5</v>
      </c>
      <c r="D27" s="4">
        <v>5</v>
      </c>
      <c r="E27" s="4">
        <v>10</v>
      </c>
      <c r="F27" s="4">
        <v>10</v>
      </c>
      <c r="G27" s="4">
        <v>0</v>
      </c>
      <c r="H27" s="4">
        <v>10</v>
      </c>
      <c r="I27" s="4">
        <v>10</v>
      </c>
      <c r="J27" s="4">
        <v>10</v>
      </c>
      <c r="K27" s="4">
        <v>10</v>
      </c>
      <c r="L27" s="4">
        <v>10</v>
      </c>
      <c r="M27" s="4">
        <v>10</v>
      </c>
      <c r="N27" s="4">
        <v>10</v>
      </c>
      <c r="O27" s="4">
        <v>5</v>
      </c>
      <c r="P27" s="5">
        <v>5</v>
      </c>
      <c r="Q27" s="4">
        <f>(SUM(C27:N27)/85)*100</f>
        <v>117.64705882352942</v>
      </c>
      <c r="R27">
        <f>(SUM(P27,B27, O27)/10)*100</f>
        <v>150</v>
      </c>
      <c r="S27">
        <v>98</v>
      </c>
      <c r="T27">
        <v>97</v>
      </c>
      <c r="V27">
        <f>(0.4*Q27)+(0.15*R27)+(0.15*S27)+(U27*0.15)+(0.15*T27)</f>
        <v>98.808823529411768</v>
      </c>
    </row>
    <row r="28" spans="1:22" x14ac:dyDescent="0.25">
      <c r="A28" s="2">
        <v>9721</v>
      </c>
      <c r="B28" s="5">
        <v>5</v>
      </c>
      <c r="C28" s="4">
        <v>5</v>
      </c>
      <c r="D28" s="4">
        <v>5</v>
      </c>
      <c r="E28" s="4">
        <v>10</v>
      </c>
      <c r="F28" s="4">
        <v>10</v>
      </c>
      <c r="G28" s="4">
        <v>5</v>
      </c>
      <c r="H28" s="4">
        <v>10</v>
      </c>
      <c r="I28" s="4">
        <v>10</v>
      </c>
      <c r="J28" s="4">
        <v>10</v>
      </c>
      <c r="K28" s="4">
        <v>10</v>
      </c>
      <c r="L28" s="4">
        <v>10</v>
      </c>
      <c r="M28" s="4">
        <v>10</v>
      </c>
      <c r="P28" s="5">
        <v>5</v>
      </c>
      <c r="Q28" s="4">
        <f>(SUM(C28:N28)/85)*100</f>
        <v>111.76470588235294</v>
      </c>
      <c r="R28">
        <f>(SUM(P28,B28, O28)/10)*100</f>
        <v>100</v>
      </c>
      <c r="S28">
        <v>86</v>
      </c>
      <c r="T28">
        <v>87.5</v>
      </c>
      <c r="V28">
        <f>(0.4*Q28)+(0.15*R28)+(0.15*S28)+(U28*0.15)+(0.15*T28)</f>
        <v>85.73088235294118</v>
      </c>
    </row>
    <row r="29" spans="1:22" x14ac:dyDescent="0.25">
      <c r="A29" s="2">
        <v>9819</v>
      </c>
      <c r="B29" s="5">
        <v>5</v>
      </c>
      <c r="C29" s="4">
        <v>5</v>
      </c>
      <c r="D29" s="4">
        <v>5</v>
      </c>
      <c r="E29" s="4">
        <v>10</v>
      </c>
      <c r="F29" s="4">
        <v>10</v>
      </c>
      <c r="G29" s="4">
        <v>5</v>
      </c>
      <c r="H29" s="4">
        <v>10</v>
      </c>
      <c r="I29" s="4">
        <v>10</v>
      </c>
      <c r="J29" s="4">
        <v>10</v>
      </c>
      <c r="K29" s="4">
        <v>10</v>
      </c>
      <c r="M29" s="4">
        <v>10</v>
      </c>
      <c r="N29" s="4">
        <v>10</v>
      </c>
      <c r="O29" s="4">
        <v>5</v>
      </c>
      <c r="P29" s="5">
        <v>5</v>
      </c>
      <c r="Q29" s="4">
        <f>(SUM(C29:N29)/85)*100</f>
        <v>111.76470588235294</v>
      </c>
      <c r="R29">
        <f>(SUM(P29,B29, O29)/10)*100</f>
        <v>150</v>
      </c>
      <c r="S29">
        <v>100</v>
      </c>
      <c r="T29">
        <f>2500/32</f>
        <v>78.125</v>
      </c>
      <c r="V29">
        <f>(0.4*Q29)+(0.15*R29)+(0.15*S29)+(U29*0.15)+(0.15*T29)</f>
        <v>93.924632352941188</v>
      </c>
    </row>
    <row r="30" spans="1:22" x14ac:dyDescent="0.25">
      <c r="S30">
        <f>AVERAGE(S2:S29)</f>
        <v>90.69285714285715</v>
      </c>
      <c r="T30">
        <f>AVERAGE(T2:T29)</f>
        <v>87.523660714285725</v>
      </c>
      <c r="V30">
        <f>AVERAGE(V2:V29)</f>
        <v>79.567141544117661</v>
      </c>
    </row>
    <row r="31" spans="1:22" x14ac:dyDescent="0.25">
      <c r="S31">
        <f>STDEV(S2:S29)</f>
        <v>10.498886310300396</v>
      </c>
      <c r="T31">
        <f>STDEV(T2:T29)</f>
        <v>9.8573179359235059</v>
      </c>
    </row>
  </sheetData>
  <autoFilter ref="A1:B28"/>
  <sortState ref="A2:Y29">
    <sortCondition ref="A2:A29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2013-09-02T18:36:50Z</dcterms:created>
  <dcterms:modified xsi:type="dcterms:W3CDTF">2013-12-03T11:15:45Z</dcterms:modified>
</cp:coreProperties>
</file>