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/>
  <bookViews>
    <workbookView xWindow="-15" yWindow="-15" windowWidth="15600" windowHeight="11760"/>
  </bookViews>
  <sheets>
    <sheet name="Muskox" sheetId="1" r:id="rId1"/>
  </sheets>
  <calcPr calcId="145621"/>
</workbook>
</file>

<file path=xl/calcChain.xml><?xml version="1.0" encoding="utf-8"?>
<calcChain xmlns="http://schemas.openxmlformats.org/spreadsheetml/2006/main">
  <c r="B49" i="1" l="1"/>
  <c r="I25" i="1"/>
  <c r="D2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D27" i="1"/>
  <c r="E22" i="1"/>
  <c r="E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</calcChain>
</file>

<file path=xl/sharedStrings.xml><?xml version="1.0" encoding="utf-8"?>
<sst xmlns="http://schemas.openxmlformats.org/spreadsheetml/2006/main" count="43" uniqueCount="40">
  <si>
    <t>lambda</t>
  </si>
  <si>
    <t>mean lambda</t>
  </si>
  <si>
    <t>overall lambda (1947-1964)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</si>
  <si>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</si>
  <si>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</si>
  <si>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</si>
  <si>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</si>
  <si>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</si>
  <si>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</si>
  <si>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</si>
  <si>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</si>
  <si>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</si>
  <si>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</si>
  <si>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</si>
  <si>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</si>
  <si>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</si>
  <si>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</si>
  <si>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</si>
  <si>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</si>
  <si>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</si>
  <si>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</si>
  <si>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</si>
  <si>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</si>
  <si>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</si>
  <si>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</si>
  <si>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X Variable 1</t>
  </si>
  <si>
    <t>Statistical ouput for our linear regression of log N vs. Year</t>
  </si>
  <si>
    <t>geometric mean</t>
  </si>
  <si>
    <t>Method 2: Lambda calculated through linear regression</t>
  </si>
  <si>
    <t>Method 1: Lambda calculated as geometric mean</t>
  </si>
  <si>
    <t>Note: Slope is 0.062. Slope of this plot is equal to log (lambda)</t>
  </si>
  <si>
    <t>See below for calculation of lambda using statistical output</t>
  </si>
  <si>
    <t>Note: Everything highlighted in blue is output from a regression analysis</t>
  </si>
  <si>
    <r>
      <t>Muskox Population densities - Estimating lambda (</t>
    </r>
    <r>
      <rPr>
        <b/>
        <sz val="11"/>
        <rFont val="Calibri"/>
        <family val="2"/>
      </rPr>
      <t>λ)</t>
    </r>
    <r>
      <rPr>
        <b/>
        <sz val="11"/>
        <rFont val="Arial"/>
        <family val="2"/>
      </rPr>
      <t xml:space="preserve"> using geometric mean and linear regression</t>
    </r>
  </si>
  <si>
    <t>Year</t>
  </si>
  <si>
    <r>
      <t>N</t>
    </r>
    <r>
      <rPr>
        <b/>
        <vertAlign val="subscript"/>
        <sz val="11"/>
        <rFont val="Arial"/>
        <family val="2"/>
      </rPr>
      <t>t</t>
    </r>
  </si>
  <si>
    <r>
      <t>log N</t>
    </r>
    <r>
      <rPr>
        <b/>
        <vertAlign val="subscript"/>
        <sz val="11"/>
        <rFont val="Arial"/>
        <family val="2"/>
      </rPr>
      <t>t</t>
    </r>
  </si>
  <si>
    <t>Lambda</t>
  </si>
  <si>
    <t>log Lambda</t>
  </si>
  <si>
    <r>
      <t>Note: N</t>
    </r>
    <r>
      <rPr>
        <i/>
        <vertAlign val="subscript"/>
        <sz val="11"/>
        <rFont val="Arial"/>
        <family val="2"/>
      </rPr>
      <t>t</t>
    </r>
    <r>
      <rPr>
        <i/>
        <sz val="11"/>
        <rFont val="Arial"/>
        <family val="2"/>
      </rPr>
      <t xml:space="preserve"> is "back-calculated" using lambdas given in text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</si>
</sst>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00"/>
    <numFmt numFmtId="165" formatCode="0.00000"/>
    <numFmt numFmtId="166" formatCode="0.0000"/>
    <numFmt numFmtId="167" formatCode="0.000"/>
  </numFmts>
  <fonts count="9" x14ac:knownFonts="1">
    <font>
      <sz val="12"/>
      <name val="Times"/>
    </font>
    <font>
      <sz val="8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vertAlign val="subscript"/>
      <sz val="11"/>
      <name val="Arial"/>
      <family val="2"/>
    </font>
    <font>
      <i/>
      <vertAlign val="sub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0" fontId="5" fillId="0" borderId="0" xfId="0" applyFont="1"/>
    <xf numFmtId="0" fontId="4" fillId="0" borderId="0" xfId="0" applyFont="1" applyFill="1"/>
    <xf numFmtId="167" fontId="4" fillId="0" borderId="0" xfId="0" applyNumberFormat="1" applyFont="1" applyFill="1"/>
    <xf numFmtId="0" fontId="2" fillId="0" borderId="0" xfId="0" applyFont="1" applyFill="1"/>
    <xf numFmtId="0" fontId="2" fillId="2" borderId="0" xfId="0" applyFont="1" applyFill="1" applyAlignment="1">
      <alignment horizontal="right"/>
    </xf>
    <xf numFmtId="167" fontId="2" fillId="2" borderId="0" xfId="0" applyNumberFormat="1" applyFont="1" applyFill="1"/>
    <xf numFmtId="0" fontId="5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167" fontId="2" fillId="2" borderId="0" xfId="0" applyNumberFormat="1" applyFont="1" applyFill="1" applyBorder="1"/>
    <xf numFmtId="167" fontId="2" fillId="2" borderId="7" xfId="0" applyNumberFormat="1" applyFont="1" applyFill="1" applyBorder="1"/>
    <xf numFmtId="0" fontId="2" fillId="2" borderId="8" xfId="0" applyFont="1" applyFill="1" applyBorder="1"/>
    <xf numFmtId="0" fontId="2" fillId="2" borderId="9" xfId="0" applyFont="1" applyFill="1" applyBorder="1" applyAlignment="1">
      <alignment horizontal="right"/>
    </xf>
    <xf numFmtId="167" fontId="2" fillId="2" borderId="9" xfId="0" applyNumberFormat="1" applyFont="1" applyFill="1" applyBorder="1"/>
    <xf numFmtId="0" fontId="2" fillId="2" borderId="10" xfId="0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0" fontId="2" fillId="3" borderId="0" xfId="0" applyFont="1" applyFill="1"/>
    <xf numFmtId="0" fontId="3" fillId="3" borderId="1" xfId="0" applyFont="1" applyFill="1" applyBorder="1" applyAlignment="1">
      <alignment horizontal="centerContinuous"/>
    </xf>
    <xf numFmtId="0" fontId="2" fillId="3" borderId="0" xfId="0" applyFont="1" applyFill="1" applyBorder="1" applyAlignment="1"/>
    <xf numFmtId="0" fontId="2" fillId="3" borderId="2" xfId="0" applyFont="1" applyFill="1" applyBorder="1" applyAlignment="1"/>
    <xf numFmtId="0" fontId="3" fillId="3" borderId="1" xfId="0" applyFont="1" applyFill="1" applyBorder="1" applyAlignment="1">
      <alignment horizontal="center"/>
    </xf>
    <xf numFmtId="166" fontId="2" fillId="3" borderId="0" xfId="0" applyNumberFormat="1" applyFont="1" applyFill="1" applyBorder="1" applyAlignment="1"/>
    <xf numFmtId="165" fontId="2" fillId="3" borderId="0" xfId="0" applyNumberFormat="1" applyFont="1" applyFill="1" applyBorder="1" applyAlignment="1"/>
    <xf numFmtId="164" fontId="2" fillId="3" borderId="0" xfId="0" applyNumberFormat="1" applyFont="1" applyFill="1" applyBorder="1" applyAlignment="1"/>
    <xf numFmtId="166" fontId="2" fillId="3" borderId="2" xfId="0" applyNumberFormat="1" applyFont="1" applyFill="1" applyBorder="1" applyAlignment="1"/>
    <xf numFmtId="165" fontId="2" fillId="3" borderId="2" xfId="0" applyNumberFormat="1" applyFont="1" applyFill="1" applyBorder="1" applyAlignment="1"/>
    <xf numFmtId="164" fontId="2" fillId="3" borderId="2" xfId="0" applyNumberFormat="1" applyFont="1" applyFill="1" applyBorder="1" applyAlignment="1"/>
    <xf numFmtId="0" fontId="5" fillId="0" borderId="9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27627326930955"/>
          <c:y val="0.1591075150532654"/>
          <c:w val="0.69930453779982704"/>
          <c:h val="0.6581439820022497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28684487062642405"/>
                  <c:y val="1.00733786509369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y = 0.062x + 1.63
R² = 0.9886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Muskox!$B$6:$B$22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Muskox!$E$6:$E$22</c:f>
              <c:numCache>
                <c:formatCode>0.00000</c:formatCode>
                <c:ptCount val="17"/>
                <c:pt idx="0">
                  <c:v>1.7558748556724915</c:v>
                </c:pt>
                <c:pt idx="1">
                  <c:v>1.812779707008964</c:v>
                </c:pt>
                <c:pt idx="2">
                  <c:v>1.7859075606086625</c:v>
                </c:pt>
                <c:pt idx="3">
                  <c:v>1.882817573616719</c:v>
                </c:pt>
                <c:pt idx="4">
                  <c:v>1.9242102587749441</c:v>
                </c:pt>
                <c:pt idx="5">
                  <c:v>1.9923961205211056</c:v>
                </c:pt>
                <c:pt idx="6">
                  <c:v>2.037719099307763</c:v>
                </c:pt>
                <c:pt idx="7">
                  <c:v>2.1021770885346815</c:v>
                </c:pt>
                <c:pt idx="8">
                  <c:v>2.1396035864753054</c:v>
                </c:pt>
                <c:pt idx="9">
                  <c:v>2.1965084378117781</c:v>
                </c:pt>
                <c:pt idx="10">
                  <c:v>2.3003121587677349</c:v>
                </c:pt>
                <c:pt idx="11">
                  <c:v>2.3572170101042071</c:v>
                </c:pt>
                <c:pt idx="12">
                  <c:v>2.4506386952664423</c:v>
                </c:pt>
                <c:pt idx="13">
                  <c:v>2.507543546602915</c:v>
                </c:pt>
                <c:pt idx="14">
                  <c:v>2.5867247926505397</c:v>
                </c:pt>
                <c:pt idx="15">
                  <c:v>2.6474226330041515</c:v>
                </c:pt>
                <c:pt idx="16">
                  <c:v>2.7081204733577633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14432"/>
        <c:axId val="101417344"/>
      </c:scatterChart>
      <c:valAx>
        <c:axId val="100514432"/>
        <c:scaling>
          <c:orientation val="minMax"/>
          <c:max val="18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1417344"/>
        <c:crosses val="autoZero"/>
        <c:crossBetween val="midCat"/>
        <c:majorUnit val="2"/>
      </c:valAx>
      <c:valAx>
        <c:axId val="101417344"/>
        <c:scaling>
          <c:orientation val="minMax"/>
          <c:min val="1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0514432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 pitchFamily="34" charset="0"/>
          <a:ea typeface="Times"/>
          <a:cs typeface="Arial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3</xdr:row>
      <xdr:rowOff>9525</xdr:rowOff>
    </xdr:from>
    <xdr:to>
      <xdr:col>12</xdr:col>
      <xdr:colOff>9526</xdr:colOff>
      <xdr:row>21</xdr:row>
      <xdr:rowOff>19050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0.00024</cdr:x>
      <cdr:y>0.35638</cdr:y>
    </cdr:from>
    <cdr:to>
      <cdr:x>0.11414</cdr:x>
      <cdr:y>0.57033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277190"/>
          <a:ext cx="508000" cy="750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log N</a:t>
          </a:r>
          <a:r>
            <a:rPr lang="en-US" sz="18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</a:t>
          </a:r>
          <a:endParaRPr lang="en-US" baseline="-25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0.4676</cdr:x>
      <cdr:y>0.87143</cdr:y>
    </cdr:from>
    <cdr:to>
      <cdr:x>0.63381</cdr:x>
      <cdr:y>0.97722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50817" y="3253753"/>
          <a:ext cx="693420" cy="39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Year</a:t>
          </a:r>
          <a:endParaRPr lang="en-US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D32" sqref="D32"/>
    </sheetView>
  </sheetViews>
  <sheetFormatPr defaultColWidth="11" defaultRowHeight="14.25" x14ac:dyDescent="0.2"/>
  <cols>
    <col min="1" max="1" width="13.875" style="1" customWidth="1"/>
    <col min="2" max="2" width="11.375" style="1" customWidth="1"/>
    <col min="3" max="3" width="11.875" style="1" customWidth="1"/>
    <col min="4" max="4" width="13.875" style="1" customWidth="1"/>
    <col min="5" max="5" width="14.25" style="1" customWidth="1"/>
    <col min="6" max="6" width="15.875" style="1" bestFit="1" customWidth="1"/>
    <col min="7" max="16384" width="11" style="1"/>
  </cols>
  <sheetData>
    <row r="1" spans="1:6" ht="15" x14ac:dyDescent="0.25">
      <c r="A1" s="6" t="s">
        <v>33</v>
      </c>
    </row>
    <row r="2" spans="1:6" ht="15" x14ac:dyDescent="0.25">
      <c r="A2" s="6"/>
    </row>
    <row r="3" spans="1:6" ht="18.75" x14ac:dyDescent="0.35">
      <c r="A3" s="43" t="s">
        <v>39</v>
      </c>
    </row>
    <row r="4" spans="1:6" ht="16.5" x14ac:dyDescent="0.3">
      <c r="A4" s="39" t="s">
        <v>34</v>
      </c>
      <c r="B4" s="39" t="s">
        <v>34</v>
      </c>
      <c r="C4" s="39" t="s">
        <v>35</v>
      </c>
      <c r="D4" s="39" t="s">
        <v>37</v>
      </c>
      <c r="E4" s="39" t="s">
        <v>36</v>
      </c>
      <c r="F4" s="39" t="s">
        <v>38</v>
      </c>
    </row>
    <row r="5" spans="1:6" x14ac:dyDescent="0.2">
      <c r="A5" s="2">
        <v>1947</v>
      </c>
      <c r="B5" s="2">
        <v>0</v>
      </c>
      <c r="C5" s="2">
        <v>49</v>
      </c>
      <c r="D5" s="2"/>
      <c r="E5" s="41"/>
      <c r="F5" s="2"/>
    </row>
    <row r="6" spans="1:6" x14ac:dyDescent="0.2">
      <c r="A6" s="2">
        <v>1948</v>
      </c>
      <c r="B6" s="2">
        <v>1</v>
      </c>
      <c r="C6" s="2">
        <v>57</v>
      </c>
      <c r="D6" s="40">
        <v>1.1599999999999999</v>
      </c>
      <c r="E6" s="41">
        <f>LOG10(C6)</f>
        <v>1.7558748556724915</v>
      </c>
      <c r="F6" s="41">
        <f>LOG10(D6)</f>
        <v>6.445798922691845E-2</v>
      </c>
    </row>
    <row r="7" spans="1:6" x14ac:dyDescent="0.2">
      <c r="A7" s="2">
        <v>1949</v>
      </c>
      <c r="B7" s="2">
        <v>2</v>
      </c>
      <c r="C7" s="42">
        <f>C6*D7</f>
        <v>64.97999999999999</v>
      </c>
      <c r="D7" s="40">
        <v>1.1399999999999999</v>
      </c>
      <c r="E7" s="41">
        <f t="shared" ref="E7:E22" si="0">LOG10(C7)</f>
        <v>1.812779707008964</v>
      </c>
      <c r="F7" s="41">
        <f t="shared" ref="F7:F22" si="1">LOG10(D7)</f>
        <v>5.6904851336472557E-2</v>
      </c>
    </row>
    <row r="8" spans="1:6" x14ac:dyDescent="0.2">
      <c r="A8" s="2">
        <v>1950</v>
      </c>
      <c r="B8" s="2">
        <v>3</v>
      </c>
      <c r="C8" s="42">
        <f t="shared" ref="C8:C22" si="2">C7*D8</f>
        <v>61.081199999999988</v>
      </c>
      <c r="D8" s="40">
        <v>0.94</v>
      </c>
      <c r="E8" s="41">
        <f t="shared" si="0"/>
        <v>1.7859075606086625</v>
      </c>
      <c r="F8" s="41">
        <f t="shared" si="1"/>
        <v>-2.6872146400301365E-2</v>
      </c>
    </row>
    <row r="9" spans="1:6" x14ac:dyDescent="0.2">
      <c r="A9" s="2">
        <v>1951</v>
      </c>
      <c r="B9" s="2">
        <v>4</v>
      </c>
      <c r="C9" s="42">
        <f t="shared" si="2"/>
        <v>76.351499999999987</v>
      </c>
      <c r="D9" s="40">
        <v>1.25</v>
      </c>
      <c r="E9" s="41">
        <f t="shared" si="0"/>
        <v>1.882817573616719</v>
      </c>
      <c r="F9" s="41">
        <f t="shared" si="1"/>
        <v>9.691001300805642E-2</v>
      </c>
    </row>
    <row r="10" spans="1:6" x14ac:dyDescent="0.2">
      <c r="A10" s="2">
        <v>1952</v>
      </c>
      <c r="B10" s="2">
        <v>5</v>
      </c>
      <c r="C10" s="42">
        <f t="shared" si="2"/>
        <v>83.986649999999997</v>
      </c>
      <c r="D10" s="40">
        <v>1.1000000000000001</v>
      </c>
      <c r="E10" s="41">
        <f t="shared" si="0"/>
        <v>1.9242102587749441</v>
      </c>
      <c r="F10" s="41">
        <f t="shared" si="1"/>
        <v>4.1392685158225077E-2</v>
      </c>
    </row>
    <row r="11" spans="1:6" x14ac:dyDescent="0.2">
      <c r="A11" s="2">
        <v>1953</v>
      </c>
      <c r="B11" s="2">
        <v>6</v>
      </c>
      <c r="C11" s="42">
        <f t="shared" si="2"/>
        <v>98.264380499999987</v>
      </c>
      <c r="D11" s="40">
        <v>1.17</v>
      </c>
      <c r="E11" s="41">
        <f t="shared" si="0"/>
        <v>1.9923961205211056</v>
      </c>
      <c r="F11" s="41">
        <f t="shared" si="1"/>
        <v>6.8185861746161619E-2</v>
      </c>
    </row>
    <row r="12" spans="1:6" x14ac:dyDescent="0.2">
      <c r="A12" s="2">
        <v>1954</v>
      </c>
      <c r="B12" s="2">
        <v>7</v>
      </c>
      <c r="C12" s="42">
        <f t="shared" si="2"/>
        <v>109.07346235499999</v>
      </c>
      <c r="D12" s="40">
        <v>1.1100000000000001</v>
      </c>
      <c r="E12" s="41">
        <f t="shared" si="0"/>
        <v>2.037719099307763</v>
      </c>
      <c r="F12" s="41">
        <f t="shared" si="1"/>
        <v>4.5322978786657475E-2</v>
      </c>
    </row>
    <row r="13" spans="1:6" x14ac:dyDescent="0.2">
      <c r="A13" s="2">
        <v>1955</v>
      </c>
      <c r="B13" s="2">
        <v>8</v>
      </c>
      <c r="C13" s="42">
        <f t="shared" si="2"/>
        <v>126.52521633179998</v>
      </c>
      <c r="D13" s="40">
        <v>1.1599999999999999</v>
      </c>
      <c r="E13" s="41">
        <f t="shared" si="0"/>
        <v>2.1021770885346815</v>
      </c>
      <c r="F13" s="41">
        <f t="shared" si="1"/>
        <v>6.445798922691845E-2</v>
      </c>
    </row>
    <row r="14" spans="1:6" x14ac:dyDescent="0.2">
      <c r="A14" s="2">
        <v>1956</v>
      </c>
      <c r="B14" s="2">
        <v>9</v>
      </c>
      <c r="C14" s="42">
        <f t="shared" si="2"/>
        <v>137.912485801662</v>
      </c>
      <c r="D14" s="40">
        <v>1.0900000000000001</v>
      </c>
      <c r="E14" s="41">
        <f t="shared" si="0"/>
        <v>2.1396035864753054</v>
      </c>
      <c r="F14" s="41">
        <f t="shared" si="1"/>
        <v>3.7426497940623665E-2</v>
      </c>
    </row>
    <row r="15" spans="1:6" x14ac:dyDescent="0.2">
      <c r="A15" s="2">
        <v>1957</v>
      </c>
      <c r="B15" s="2">
        <v>10</v>
      </c>
      <c r="C15" s="42">
        <f t="shared" si="2"/>
        <v>157.22023381389468</v>
      </c>
      <c r="D15" s="40">
        <v>1.1399999999999999</v>
      </c>
      <c r="E15" s="41">
        <f t="shared" si="0"/>
        <v>2.1965084378117781</v>
      </c>
      <c r="F15" s="41">
        <f t="shared" si="1"/>
        <v>5.6904851336472557E-2</v>
      </c>
    </row>
    <row r="16" spans="1:6" x14ac:dyDescent="0.2">
      <c r="A16" s="2">
        <v>1958</v>
      </c>
      <c r="B16" s="2">
        <v>11</v>
      </c>
      <c r="C16" s="42">
        <f t="shared" si="2"/>
        <v>199.66969694364624</v>
      </c>
      <c r="D16" s="40">
        <v>1.27</v>
      </c>
      <c r="E16" s="41">
        <f t="shared" si="0"/>
        <v>2.3003121587677349</v>
      </c>
      <c r="F16" s="41">
        <f t="shared" si="1"/>
        <v>0.10380372095595687</v>
      </c>
    </row>
    <row r="17" spans="1:12" x14ac:dyDescent="0.2">
      <c r="A17" s="2">
        <v>1959</v>
      </c>
      <c r="B17" s="2">
        <v>12</v>
      </c>
      <c r="C17" s="42">
        <f t="shared" si="2"/>
        <v>227.62345451575669</v>
      </c>
      <c r="D17" s="40">
        <v>1.1399999999999999</v>
      </c>
      <c r="E17" s="41">
        <f t="shared" si="0"/>
        <v>2.3572170101042071</v>
      </c>
      <c r="F17" s="41">
        <f t="shared" si="1"/>
        <v>5.6904851336472557E-2</v>
      </c>
    </row>
    <row r="18" spans="1:12" x14ac:dyDescent="0.2">
      <c r="A18" s="2">
        <v>1960</v>
      </c>
      <c r="B18" s="2">
        <v>13</v>
      </c>
      <c r="C18" s="42">
        <f t="shared" si="2"/>
        <v>282.25308359953829</v>
      </c>
      <c r="D18" s="40">
        <v>1.24</v>
      </c>
      <c r="E18" s="41">
        <f t="shared" si="0"/>
        <v>2.4506386952664423</v>
      </c>
      <c r="F18" s="41">
        <f t="shared" si="1"/>
        <v>9.3421685162235063E-2</v>
      </c>
    </row>
    <row r="19" spans="1:12" x14ac:dyDescent="0.2">
      <c r="A19" s="2">
        <v>1961</v>
      </c>
      <c r="B19" s="2">
        <v>14</v>
      </c>
      <c r="C19" s="42">
        <f t="shared" si="2"/>
        <v>321.76851530347363</v>
      </c>
      <c r="D19" s="40">
        <v>1.1399999999999999</v>
      </c>
      <c r="E19" s="41">
        <f t="shared" si="0"/>
        <v>2.507543546602915</v>
      </c>
      <c r="F19" s="41">
        <f t="shared" si="1"/>
        <v>5.6904851336472557E-2</v>
      </c>
    </row>
    <row r="20" spans="1:12" x14ac:dyDescent="0.2">
      <c r="A20" s="2">
        <v>1962</v>
      </c>
      <c r="B20" s="2">
        <v>15</v>
      </c>
      <c r="C20" s="42">
        <f t="shared" si="2"/>
        <v>386.12221836416836</v>
      </c>
      <c r="D20" s="40">
        <v>1.2</v>
      </c>
      <c r="E20" s="41">
        <f t="shared" si="0"/>
        <v>2.5867247926505397</v>
      </c>
      <c r="F20" s="41">
        <f t="shared" si="1"/>
        <v>7.9181246047624818E-2</v>
      </c>
    </row>
    <row r="21" spans="1:12" x14ac:dyDescent="0.2">
      <c r="A21" s="2">
        <v>1963</v>
      </c>
      <c r="B21" s="2">
        <v>16</v>
      </c>
      <c r="C21" s="42">
        <f t="shared" si="2"/>
        <v>444.04055111879359</v>
      </c>
      <c r="D21" s="40">
        <v>1.1499999999999999</v>
      </c>
      <c r="E21" s="41">
        <f t="shared" si="0"/>
        <v>2.6474226330041515</v>
      </c>
      <c r="F21" s="41">
        <f t="shared" si="1"/>
        <v>6.069784035361165E-2</v>
      </c>
    </row>
    <row r="22" spans="1:12" x14ac:dyDescent="0.2">
      <c r="A22" s="2">
        <v>1964</v>
      </c>
      <c r="B22" s="2">
        <v>17</v>
      </c>
      <c r="C22" s="42">
        <f t="shared" si="2"/>
        <v>510.6466337866126</v>
      </c>
      <c r="D22" s="40">
        <v>1.1499999999999999</v>
      </c>
      <c r="E22" s="41">
        <f t="shared" si="0"/>
        <v>2.7081204733577633</v>
      </c>
      <c r="F22" s="41">
        <f t="shared" si="1"/>
        <v>6.069784035361165E-2</v>
      </c>
    </row>
    <row r="23" spans="1:12" x14ac:dyDescent="0.2">
      <c r="C23" s="5"/>
      <c r="D23" s="3"/>
      <c r="E23" s="4"/>
      <c r="F23" s="4"/>
    </row>
    <row r="24" spans="1:12" ht="15" x14ac:dyDescent="0.25">
      <c r="B24" s="12" t="s">
        <v>29</v>
      </c>
      <c r="C24" s="13"/>
      <c r="D24" s="13"/>
      <c r="E24" s="14"/>
      <c r="H24" s="12" t="s">
        <v>28</v>
      </c>
      <c r="I24" s="13"/>
      <c r="J24" s="13"/>
      <c r="K24" s="13"/>
      <c r="L24" s="14"/>
    </row>
    <row r="25" spans="1:12" ht="15" x14ac:dyDescent="0.25">
      <c r="B25" s="15"/>
      <c r="C25" s="16"/>
      <c r="D25" s="17" t="s">
        <v>27</v>
      </c>
      <c r="E25" s="18"/>
      <c r="F25" s="7"/>
      <c r="H25" s="15" t="s">
        <v>0</v>
      </c>
      <c r="I25" s="20">
        <f>10^0.062</f>
        <v>1.1534532578210923</v>
      </c>
      <c r="J25" s="16"/>
      <c r="K25" s="16"/>
      <c r="L25" s="26"/>
    </row>
    <row r="26" spans="1:12" x14ac:dyDescent="0.2">
      <c r="B26" s="15"/>
      <c r="C26" s="19" t="s">
        <v>1</v>
      </c>
      <c r="D26" s="20">
        <f>(D6*D7*D8*D9*D10*D11*D12*D13*D14*D15*D16*D17*D18*D19*D20*D21*D22)^(1/17)</f>
        <v>1.1476411038624115</v>
      </c>
      <c r="E26" s="21"/>
      <c r="F26" s="8"/>
      <c r="H26" s="22" t="s">
        <v>30</v>
      </c>
      <c r="I26" s="27"/>
      <c r="J26" s="27"/>
      <c r="K26" s="27"/>
      <c r="L26" s="25"/>
    </row>
    <row r="27" spans="1:12" x14ac:dyDescent="0.2">
      <c r="B27" s="22"/>
      <c r="C27" s="23" t="s">
        <v>2</v>
      </c>
      <c r="D27" s="24">
        <f>10^((LOG10(C22)-LOG10(C5))/COUNT(C6:C22))</f>
        <v>1.1478308829945767</v>
      </c>
      <c r="E27" s="25"/>
      <c r="F27" s="9"/>
    </row>
    <row r="28" spans="1:12" x14ac:dyDescent="0.2">
      <c r="H28" s="1" t="s">
        <v>31</v>
      </c>
    </row>
    <row r="29" spans="1:12" ht="15" x14ac:dyDescent="0.25">
      <c r="A29" s="6" t="s">
        <v>26</v>
      </c>
    </row>
    <row r="30" spans="1:12" x14ac:dyDescent="0.2">
      <c r="A30" s="44" t="s">
        <v>32</v>
      </c>
    </row>
    <row r="32" spans="1:12" ht="15" thickBot="1" x14ac:dyDescent="0.25">
      <c r="A32" s="28" t="s">
        <v>3</v>
      </c>
      <c r="B32" s="28"/>
    </row>
    <row r="33" spans="1:7" x14ac:dyDescent="0.2">
      <c r="A33" s="29" t="s">
        <v>4</v>
      </c>
      <c r="B33" s="29"/>
    </row>
    <row r="34" spans="1:7" x14ac:dyDescent="0.2">
      <c r="A34" s="30" t="s">
        <v>5</v>
      </c>
      <c r="B34" s="30">
        <v>0.99429947831943633</v>
      </c>
    </row>
    <row r="35" spans="1:7" x14ac:dyDescent="0.2">
      <c r="A35" s="30" t="s">
        <v>6</v>
      </c>
      <c r="B35" s="30">
        <v>0.98863145258630314</v>
      </c>
    </row>
    <row r="36" spans="1:7" x14ac:dyDescent="0.2">
      <c r="A36" s="30" t="s">
        <v>7</v>
      </c>
      <c r="B36" s="30">
        <v>0.98787354942538996</v>
      </c>
    </row>
    <row r="37" spans="1:7" x14ac:dyDescent="0.2">
      <c r="A37" s="30" t="s">
        <v>8</v>
      </c>
      <c r="B37" s="30">
        <v>3.4554919682965118E-2</v>
      </c>
    </row>
    <row r="38" spans="1:7" ht="15" thickBot="1" x14ac:dyDescent="0.25">
      <c r="A38" s="31" t="s">
        <v>9</v>
      </c>
      <c r="B38" s="31">
        <v>17</v>
      </c>
    </row>
    <row r="40" spans="1:7" ht="15" thickBot="1" x14ac:dyDescent="0.25">
      <c r="A40" s="28" t="s">
        <v>10</v>
      </c>
      <c r="B40" s="28"/>
      <c r="C40" s="28"/>
      <c r="D40" s="28"/>
      <c r="E40" s="28"/>
      <c r="F40" s="28"/>
    </row>
    <row r="41" spans="1:7" x14ac:dyDescent="0.2">
      <c r="A41" s="32"/>
      <c r="B41" s="32" t="s">
        <v>15</v>
      </c>
      <c r="C41" s="32" t="s">
        <v>16</v>
      </c>
      <c r="D41" s="32" t="s">
        <v>17</v>
      </c>
      <c r="E41" s="32" t="s">
        <v>18</v>
      </c>
      <c r="F41" s="32" t="s">
        <v>19</v>
      </c>
    </row>
    <row r="42" spans="1:7" x14ac:dyDescent="0.2">
      <c r="A42" s="30" t="s">
        <v>11</v>
      </c>
      <c r="B42" s="30">
        <v>1</v>
      </c>
      <c r="C42" s="30">
        <v>1.5575445606941942</v>
      </c>
      <c r="D42" s="30">
        <v>1.5575445606941942</v>
      </c>
      <c r="E42" s="30">
        <v>1304.4297788588221</v>
      </c>
      <c r="F42" s="30">
        <v>5.3289090345734503E-16</v>
      </c>
    </row>
    <row r="43" spans="1:7" x14ac:dyDescent="0.2">
      <c r="A43" s="30" t="s">
        <v>12</v>
      </c>
      <c r="B43" s="30">
        <v>15</v>
      </c>
      <c r="C43" s="30">
        <v>1.7910637114442556E-2</v>
      </c>
      <c r="D43" s="30">
        <v>1.1940424742961705E-3</v>
      </c>
      <c r="E43" s="30"/>
      <c r="F43" s="30"/>
    </row>
    <row r="44" spans="1:7" ht="15" thickBot="1" x14ac:dyDescent="0.25">
      <c r="A44" s="31" t="s">
        <v>13</v>
      </c>
      <c r="B44" s="31">
        <v>16</v>
      </c>
      <c r="C44" s="31">
        <v>1.5754551978086369</v>
      </c>
      <c r="D44" s="31"/>
      <c r="E44" s="31"/>
      <c r="F44" s="31"/>
    </row>
    <row r="45" spans="1:7" ht="15" thickBot="1" x14ac:dyDescent="0.25"/>
    <row r="46" spans="1:7" x14ac:dyDescent="0.2">
      <c r="A46" s="32"/>
      <c r="B46" s="32" t="s">
        <v>20</v>
      </c>
      <c r="C46" s="32" t="s">
        <v>8</v>
      </c>
      <c r="D46" s="32" t="s">
        <v>21</v>
      </c>
      <c r="E46" s="32" t="s">
        <v>22</v>
      </c>
      <c r="F46" s="32" t="s">
        <v>23</v>
      </c>
      <c r="G46" s="32" t="s">
        <v>24</v>
      </c>
    </row>
    <row r="47" spans="1:7" x14ac:dyDescent="0.2">
      <c r="A47" s="30" t="s">
        <v>14</v>
      </c>
      <c r="B47" s="33">
        <v>1.6314537580445581</v>
      </c>
      <c r="C47" s="34">
        <v>1.7529698875044884E-2</v>
      </c>
      <c r="D47" s="34">
        <v>93.067985347260034</v>
      </c>
      <c r="E47" s="35">
        <v>3.8907820615809463E-22</v>
      </c>
      <c r="F47" s="30">
        <v>1.5940900663751916</v>
      </c>
      <c r="G47" s="30">
        <v>1.6688174497139245</v>
      </c>
    </row>
    <row r="48" spans="1:7" ht="15" thickBot="1" x14ac:dyDescent="0.25">
      <c r="A48" s="31" t="s">
        <v>25</v>
      </c>
      <c r="B48" s="36">
        <v>6.1786011185154727E-2</v>
      </c>
      <c r="C48" s="37">
        <v>1.7107234410922122E-3</v>
      </c>
      <c r="D48" s="37">
        <v>36.116890492660474</v>
      </c>
      <c r="E48" s="38">
        <v>5.328909034573261E-16</v>
      </c>
      <c r="F48" s="31">
        <v>5.8139688242578591E-2</v>
      </c>
      <c r="G48" s="31">
        <v>6.5432334127730862E-2</v>
      </c>
    </row>
    <row r="49" spans="1:2" x14ac:dyDescent="0.2">
      <c r="A49" s="10" t="s">
        <v>0</v>
      </c>
      <c r="B49" s="11">
        <f>10^B48</f>
        <v>1.1528850597276503</v>
      </c>
    </row>
    <row r="50" spans="1:2" x14ac:dyDescent="0.2">
      <c r="B50" s="3"/>
    </row>
  </sheetData>
  <phoneticPr fontId="1" type="noConversion"/>
  <printOptions gridLines="1"/>
  <pageMargins left="0.49" right="0.49" top="0.56000000000000005" bottom="0.86" header="0.5" footer="0.5"/>
  <pageSetup paperSize="0" scale="85" orientation="landscape" horizontalDpi="4294967292" verticalDpi="4294967292"/>
  <headerFooter alignWithMargins="0">
    <oddFooter>&amp;L&amp;F&amp;R&amp;D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Muskox</vt:lpstr>
    </vt:vector>
  </TitlesOfParts>
  <Company>Fisheries and Wildlife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 Sarnelle</dc:creator>
  <cp:lastModifiedBy>Miehls, Andrea</cp:lastModifiedBy>
  <cp:lastPrinted>2009-02-04T16:23:45Z</cp:lastPrinted>
  <dcterms:created xsi:type="dcterms:W3CDTF">2000-02-04T20:31:21Z</dcterms:created>
  <dcterms:modified xsi:type="dcterms:W3CDTF">2012-01-24T18:37:14Z</dcterms:modified>
</cp:coreProperties>
</file>